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ngmontcolorado.sharepoint.com/sites/Projects-SWQProgram/Shared Documents/04 PSC Program/PSC Template Docs/PSC DRC Submittals/"/>
    </mc:Choice>
  </mc:AlternateContent>
  <xr:revisionPtr revIDLastSave="43" documentId="8_{E7910D33-72DC-4477-BA9A-B05F98046848}" xr6:coauthVersionLast="47" xr6:coauthVersionMax="47" xr10:uidLastSave="{2AD3CB23-DB86-4593-8D9E-6AA57688B473}"/>
  <bookViews>
    <workbookView xWindow="-120" yWindow="-120" windowWidth="29040" windowHeight="15720" xr2:uid="{D651AAD0-933F-4C73-BCEC-C5A9E13CFD9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10" i="1"/>
  <c r="F12" i="1"/>
  <c r="F37" i="1" s="1"/>
  <c r="F13" i="1"/>
  <c r="F14" i="1"/>
  <c r="F15" i="1"/>
  <c r="F16" i="1"/>
  <c r="E7" i="1"/>
  <c r="E8" i="1"/>
  <c r="E9" i="1"/>
  <c r="F9" i="1" s="1"/>
  <c r="E10" i="1"/>
  <c r="E11" i="1"/>
  <c r="F11" i="1" s="1"/>
  <c r="E1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AA19" i="1"/>
  <c r="AA1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C37" i="1"/>
  <c r="E37" i="1" l="1"/>
  <c r="F38" i="1" s="1"/>
  <c r="D37" i="1" l="1"/>
</calcChain>
</file>

<file path=xl/sharedStrings.xml><?xml version="1.0" encoding="utf-8"?>
<sst xmlns="http://schemas.openxmlformats.org/spreadsheetml/2006/main" count="23" uniqueCount="22">
  <si>
    <t>PSCM Design Standard Compliance Calculations</t>
  </si>
  <si>
    <t>(Version 1.1, January 2026)</t>
  </si>
  <si>
    <t>Development Project:</t>
  </si>
  <si>
    <t>Sub-basin</t>
  </si>
  <si>
    <t>Design Standard</t>
  </si>
  <si>
    <t>A - Disturbed (acres)</t>
  </si>
  <si>
    <t>I - Impervious (%)</t>
  </si>
  <si>
    <t>A - Impervious (acres)</t>
  </si>
  <si>
    <t>A - Untreated (acres)</t>
  </si>
  <si>
    <t>WQCV</t>
  </si>
  <si>
    <t>Runoff Reduction</t>
  </si>
  <si>
    <t>Pollutant Removal</t>
  </si>
  <si>
    <t>Untreated</t>
  </si>
  <si>
    <t>Excluded</t>
  </si>
  <si>
    <t>Yes</t>
  </si>
  <si>
    <t>No</t>
  </si>
  <si>
    <t>Allowable Threshold Percent:</t>
  </si>
  <si>
    <t>Allowable Threshold Number:</t>
  </si>
  <si>
    <t>Total Development:</t>
  </si>
  <si>
    <t>% of Total Untreated:</t>
  </si>
  <si>
    <t>Constrained Redevelopment?</t>
  </si>
  <si>
    <t xml:space="preserve">          Note: Constrained Redevelopment sites require city staff approval.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</si>
</sst>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9" fontId="0" fillId="0" borderId="0" xfId="1" applyFont="1"/>
    <xf numFmtId="0" fontId="0" fillId="5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164" fontId="8" fillId="0" borderId="0" xfId="1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2" fontId="0" fillId="2" borderId="2" xfId="0" applyNumberFormat="1" applyFill="1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4" borderId="7" xfId="1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2FBE-16A1-47E6-9491-3D45248DC55C}">
  <dimension ref="A1:AB42"/>
  <sheetViews>
    <sheetView tabSelected="1" zoomScaleNormal="100" workbookViewId="0">
      <selection sqref="A1:F1"/>
    </sheetView>
  </sheetViews>
  <sheetFormatPr defaultRowHeight="15"/>
  <cols>
    <col min="1" max="1" width="12" customWidth="1"/>
    <col min="2" max="2" width="19.7109375" customWidth="1"/>
    <col min="3" max="3" width="15" customWidth="1"/>
    <col min="4" max="4" width="14.42578125" customWidth="1"/>
    <col min="5" max="5" width="15" customWidth="1"/>
    <col min="6" max="6" width="14" customWidth="1"/>
    <col min="27" max="27" width="9.140625" customWidth="1"/>
  </cols>
  <sheetData>
    <row r="1" spans="1:28" ht="21">
      <c r="A1" s="33" t="s">
        <v>0</v>
      </c>
      <c r="B1" s="33"/>
      <c r="C1" s="33"/>
      <c r="D1" s="33"/>
      <c r="E1" s="33"/>
      <c r="F1" s="33"/>
    </row>
    <row r="2" spans="1:28" s="2" customFormat="1" ht="12.75">
      <c r="A2" s="32" t="s">
        <v>1</v>
      </c>
      <c r="B2" s="32"/>
      <c r="C2" s="32"/>
      <c r="D2" s="32"/>
      <c r="E2" s="32"/>
      <c r="F2" s="32"/>
    </row>
    <row r="3" spans="1:28" s="2" customFormat="1" ht="11.25">
      <c r="A3" s="1"/>
      <c r="B3" s="1"/>
      <c r="C3" s="1"/>
      <c r="D3" s="1"/>
      <c r="E3" s="1"/>
      <c r="F3" s="1"/>
    </row>
    <row r="4" spans="1:28">
      <c r="A4" s="34" t="s">
        <v>2</v>
      </c>
      <c r="B4" s="34"/>
      <c r="C4" s="35"/>
      <c r="D4" s="35"/>
      <c r="E4" s="35"/>
      <c r="F4" s="35"/>
    </row>
    <row r="5" spans="1:28" s="3" customFormat="1" ht="12" thickBot="1"/>
    <row r="6" spans="1:28" ht="30">
      <c r="A6" s="19" t="s">
        <v>3</v>
      </c>
      <c r="B6" s="20" t="s">
        <v>4</v>
      </c>
      <c r="C6" s="20" t="s">
        <v>5</v>
      </c>
      <c r="D6" s="21" t="s">
        <v>6</v>
      </c>
      <c r="E6" s="19" t="s">
        <v>7</v>
      </c>
      <c r="F6" s="22" t="s">
        <v>8</v>
      </c>
    </row>
    <row r="7" spans="1:28">
      <c r="A7" s="23"/>
      <c r="B7" s="5"/>
      <c r="C7" s="6"/>
      <c r="D7" s="17"/>
      <c r="E7" s="27" t="str">
        <f t="shared" ref="E7:E12" si="0">IF(A7="","",C7*D7)</f>
        <v/>
      </c>
      <c r="F7" s="28" t="str">
        <f>IF(A7="","",IF(B7="Untreated",E7,0))</f>
        <v/>
      </c>
      <c r="AB7" t="s">
        <v>9</v>
      </c>
    </row>
    <row r="8" spans="1:28">
      <c r="A8" s="23"/>
      <c r="B8" s="5"/>
      <c r="C8" s="6"/>
      <c r="D8" s="17"/>
      <c r="E8" s="27" t="str">
        <f t="shared" si="0"/>
        <v/>
      </c>
      <c r="F8" s="28" t="str">
        <f t="shared" ref="F7:F16" si="1">IF(A8="","",IF(B8="Untreated",E8,0))</f>
        <v/>
      </c>
      <c r="AB8" t="s">
        <v>10</v>
      </c>
    </row>
    <row r="9" spans="1:28">
      <c r="A9" s="23"/>
      <c r="B9" s="5"/>
      <c r="C9" s="6"/>
      <c r="D9" s="17"/>
      <c r="E9" s="27" t="str">
        <f t="shared" si="0"/>
        <v/>
      </c>
      <c r="F9" s="28" t="str">
        <f t="shared" si="1"/>
        <v/>
      </c>
      <c r="AB9" t="s">
        <v>11</v>
      </c>
    </row>
    <row r="10" spans="1:28">
      <c r="A10" s="23"/>
      <c r="B10" s="5"/>
      <c r="C10" s="6"/>
      <c r="D10" s="17"/>
      <c r="E10" s="27" t="str">
        <f t="shared" si="0"/>
        <v/>
      </c>
      <c r="F10" s="28" t="str">
        <f t="shared" si="1"/>
        <v/>
      </c>
      <c r="AB10" t="s">
        <v>12</v>
      </c>
    </row>
    <row r="11" spans="1:28">
      <c r="A11" s="23"/>
      <c r="B11" s="5"/>
      <c r="C11" s="6"/>
      <c r="D11" s="17"/>
      <c r="E11" s="27" t="str">
        <f t="shared" si="0"/>
        <v/>
      </c>
      <c r="F11" s="28" t="str">
        <f t="shared" si="1"/>
        <v/>
      </c>
      <c r="AB11" t="s">
        <v>13</v>
      </c>
    </row>
    <row r="12" spans="1:28">
      <c r="A12" s="23"/>
      <c r="B12" s="5"/>
      <c r="C12" s="6"/>
      <c r="D12" s="17"/>
      <c r="E12" s="27" t="str">
        <f t="shared" si="0"/>
        <v/>
      </c>
      <c r="F12" s="28" t="str">
        <f t="shared" si="1"/>
        <v/>
      </c>
      <c r="AA12" t="s">
        <v>14</v>
      </c>
    </row>
    <row r="13" spans="1:28">
      <c r="A13" s="23"/>
      <c r="B13" s="5"/>
      <c r="C13" s="6"/>
      <c r="D13" s="17"/>
      <c r="E13" s="27" t="str">
        <f t="shared" ref="E13:E36" si="2">IF(A13="","",C13*D13)</f>
        <v/>
      </c>
      <c r="F13" s="28" t="str">
        <f t="shared" si="1"/>
        <v/>
      </c>
      <c r="AA13" t="s">
        <v>15</v>
      </c>
    </row>
    <row r="14" spans="1:28">
      <c r="A14" s="23"/>
      <c r="B14" s="5"/>
      <c r="C14" s="6"/>
      <c r="D14" s="17"/>
      <c r="E14" s="27" t="str">
        <f t="shared" si="2"/>
        <v/>
      </c>
      <c r="F14" s="28" t="str">
        <f t="shared" si="1"/>
        <v/>
      </c>
    </row>
    <row r="15" spans="1:28">
      <c r="A15" s="23"/>
      <c r="B15" s="5"/>
      <c r="C15" s="6"/>
      <c r="D15" s="17"/>
      <c r="E15" s="27" t="str">
        <f t="shared" si="2"/>
        <v/>
      </c>
      <c r="F15" s="28" t="str">
        <f t="shared" si="1"/>
        <v/>
      </c>
      <c r="AA15" t="s">
        <v>16</v>
      </c>
    </row>
    <row r="16" spans="1:28">
      <c r="A16" s="23"/>
      <c r="B16" s="5"/>
      <c r="C16" s="6"/>
      <c r="D16" s="17"/>
      <c r="E16" s="27" t="str">
        <f t="shared" si="2"/>
        <v/>
      </c>
      <c r="F16" s="28" t="str">
        <f t="shared" si="1"/>
        <v/>
      </c>
      <c r="AA16" s="4">
        <f>IF(C40="Yes",0.5,0.2)</f>
        <v>0.2</v>
      </c>
    </row>
    <row r="17" spans="1:27">
      <c r="A17" s="23"/>
      <c r="B17" s="5"/>
      <c r="C17" s="6"/>
      <c r="D17" s="17"/>
      <c r="E17" s="27" t="str">
        <f t="shared" si="2"/>
        <v/>
      </c>
      <c r="F17" s="28" t="str">
        <f t="shared" ref="F17:F36" si="3">IF(A17="","",IF(B17="Untreated",E17,0))</f>
        <v/>
      </c>
    </row>
    <row r="18" spans="1:27">
      <c r="A18" s="23"/>
      <c r="B18" s="5"/>
      <c r="C18" s="6"/>
      <c r="D18" s="17"/>
      <c r="E18" s="27" t="str">
        <f t="shared" si="2"/>
        <v/>
      </c>
      <c r="F18" s="28" t="str">
        <f t="shared" si="3"/>
        <v/>
      </c>
      <c r="AA18" t="s">
        <v>17</v>
      </c>
    </row>
    <row r="19" spans="1:27">
      <c r="A19" s="23"/>
      <c r="B19" s="5"/>
      <c r="C19" s="6"/>
      <c r="D19" s="17"/>
      <c r="E19" s="27" t="str">
        <f t="shared" si="2"/>
        <v/>
      </c>
      <c r="F19" s="28" t="str">
        <f t="shared" si="3"/>
        <v/>
      </c>
      <c r="AA19">
        <f>IF(C40="Yes",10000000,1)</f>
        <v>1</v>
      </c>
    </row>
    <row r="20" spans="1:27">
      <c r="A20" s="23"/>
      <c r="B20" s="5"/>
      <c r="C20" s="6"/>
      <c r="D20" s="17"/>
      <c r="E20" s="27" t="str">
        <f t="shared" si="2"/>
        <v/>
      </c>
      <c r="F20" s="28" t="str">
        <f t="shared" si="3"/>
        <v/>
      </c>
    </row>
    <row r="21" spans="1:27">
      <c r="A21" s="23"/>
      <c r="B21" s="5"/>
      <c r="C21" s="6"/>
      <c r="D21" s="17"/>
      <c r="E21" s="27" t="str">
        <f t="shared" si="2"/>
        <v/>
      </c>
      <c r="F21" s="28" t="str">
        <f t="shared" si="3"/>
        <v/>
      </c>
    </row>
    <row r="22" spans="1:27">
      <c r="A22" s="23"/>
      <c r="B22" s="5"/>
      <c r="C22" s="6"/>
      <c r="D22" s="17"/>
      <c r="E22" s="27" t="str">
        <f t="shared" si="2"/>
        <v/>
      </c>
      <c r="F22" s="28" t="str">
        <f t="shared" si="3"/>
        <v/>
      </c>
    </row>
    <row r="23" spans="1:27">
      <c r="A23" s="23"/>
      <c r="B23" s="5"/>
      <c r="C23" s="6"/>
      <c r="D23" s="17"/>
      <c r="E23" s="27" t="str">
        <f t="shared" si="2"/>
        <v/>
      </c>
      <c r="F23" s="28" t="str">
        <f t="shared" si="3"/>
        <v/>
      </c>
    </row>
    <row r="24" spans="1:27">
      <c r="A24" s="23"/>
      <c r="B24" s="5"/>
      <c r="C24" s="6"/>
      <c r="D24" s="17"/>
      <c r="E24" s="27" t="str">
        <f t="shared" si="2"/>
        <v/>
      </c>
      <c r="F24" s="28" t="str">
        <f t="shared" si="3"/>
        <v/>
      </c>
    </row>
    <row r="25" spans="1:27">
      <c r="A25" s="23"/>
      <c r="B25" s="5"/>
      <c r="C25" s="6"/>
      <c r="D25" s="17"/>
      <c r="E25" s="27" t="str">
        <f t="shared" si="2"/>
        <v/>
      </c>
      <c r="F25" s="28" t="str">
        <f t="shared" si="3"/>
        <v/>
      </c>
    </row>
    <row r="26" spans="1:27">
      <c r="A26" s="23"/>
      <c r="B26" s="5"/>
      <c r="C26" s="6"/>
      <c r="D26" s="17"/>
      <c r="E26" s="27" t="str">
        <f t="shared" si="2"/>
        <v/>
      </c>
      <c r="F26" s="28" t="str">
        <f t="shared" si="3"/>
        <v/>
      </c>
    </row>
    <row r="27" spans="1:27">
      <c r="A27" s="23"/>
      <c r="B27" s="5"/>
      <c r="C27" s="6"/>
      <c r="D27" s="17"/>
      <c r="E27" s="27" t="str">
        <f t="shared" si="2"/>
        <v/>
      </c>
      <c r="F27" s="28" t="str">
        <f t="shared" si="3"/>
        <v/>
      </c>
    </row>
    <row r="28" spans="1:27">
      <c r="A28" s="23"/>
      <c r="B28" s="5"/>
      <c r="C28" s="6"/>
      <c r="D28" s="17"/>
      <c r="E28" s="27" t="str">
        <f t="shared" si="2"/>
        <v/>
      </c>
      <c r="F28" s="28" t="str">
        <f t="shared" si="3"/>
        <v/>
      </c>
    </row>
    <row r="29" spans="1:27">
      <c r="A29" s="23"/>
      <c r="B29" s="5"/>
      <c r="C29" s="6"/>
      <c r="D29" s="17"/>
      <c r="E29" s="27" t="str">
        <f t="shared" si="2"/>
        <v/>
      </c>
      <c r="F29" s="28" t="str">
        <f t="shared" si="3"/>
        <v/>
      </c>
    </row>
    <row r="30" spans="1:27">
      <c r="A30" s="23"/>
      <c r="B30" s="5"/>
      <c r="C30" s="6"/>
      <c r="D30" s="17"/>
      <c r="E30" s="27" t="str">
        <f t="shared" si="2"/>
        <v/>
      </c>
      <c r="F30" s="28" t="str">
        <f t="shared" si="3"/>
        <v/>
      </c>
    </row>
    <row r="31" spans="1:27">
      <c r="A31" s="23"/>
      <c r="B31" s="5"/>
      <c r="C31" s="6"/>
      <c r="D31" s="17"/>
      <c r="E31" s="27" t="str">
        <f t="shared" si="2"/>
        <v/>
      </c>
      <c r="F31" s="28" t="str">
        <f t="shared" si="3"/>
        <v/>
      </c>
    </row>
    <row r="32" spans="1:27">
      <c r="A32" s="23"/>
      <c r="B32" s="5"/>
      <c r="C32" s="6"/>
      <c r="D32" s="17"/>
      <c r="E32" s="27" t="str">
        <f t="shared" si="2"/>
        <v/>
      </c>
      <c r="F32" s="28" t="str">
        <f t="shared" si="3"/>
        <v/>
      </c>
    </row>
    <row r="33" spans="1:6">
      <c r="A33" s="23"/>
      <c r="B33" s="5"/>
      <c r="C33" s="6"/>
      <c r="D33" s="17"/>
      <c r="E33" s="27" t="str">
        <f t="shared" si="2"/>
        <v/>
      </c>
      <c r="F33" s="28" t="str">
        <f t="shared" si="3"/>
        <v/>
      </c>
    </row>
    <row r="34" spans="1:6">
      <c r="A34" s="23"/>
      <c r="B34" s="5"/>
      <c r="C34" s="6"/>
      <c r="D34" s="17"/>
      <c r="E34" s="27" t="str">
        <f t="shared" si="2"/>
        <v/>
      </c>
      <c r="F34" s="28" t="str">
        <f t="shared" si="3"/>
        <v/>
      </c>
    </row>
    <row r="35" spans="1:6">
      <c r="A35" s="23"/>
      <c r="B35" s="5"/>
      <c r="C35" s="6"/>
      <c r="D35" s="17"/>
      <c r="E35" s="27" t="str">
        <f t="shared" si="2"/>
        <v/>
      </c>
      <c r="F35" s="28" t="str">
        <f t="shared" si="3"/>
        <v/>
      </c>
    </row>
    <row r="36" spans="1:6" ht="15.75" thickBot="1">
      <c r="A36" s="24"/>
      <c r="B36" s="7"/>
      <c r="C36" s="8"/>
      <c r="D36" s="18"/>
      <c r="E36" s="29" t="str">
        <f t="shared" si="2"/>
        <v/>
      </c>
      <c r="F36" s="30" t="str">
        <f t="shared" si="3"/>
        <v/>
      </c>
    </row>
    <row r="37" spans="1:6">
      <c r="A37" s="36" t="s">
        <v>18</v>
      </c>
      <c r="B37" s="37"/>
      <c r="C37" s="16">
        <f>SUM(C7:C36)</f>
        <v>0</v>
      </c>
      <c r="D37" s="10">
        <f>IF(C37=0,0,E37/C37)</f>
        <v>0</v>
      </c>
      <c r="E37" s="9">
        <f>SUM(E7:E36)</f>
        <v>0</v>
      </c>
      <c r="F37" s="25">
        <f>SUM(F7:F36)</f>
        <v>0</v>
      </c>
    </row>
    <row r="38" spans="1:6" ht="15.75" thickBot="1">
      <c r="A38" s="39" t="s">
        <v>19</v>
      </c>
      <c r="B38" s="40"/>
      <c r="C38" s="40"/>
      <c r="D38" s="40"/>
      <c r="E38" s="41"/>
      <c r="F38" s="26">
        <f>IF(E37=0,0,F37/SUMIFS(E7:E36,B7:B36,"&lt;&gt;Runoff Reduction",B7:B36,"&lt;&gt;Excluded"))</f>
        <v>0</v>
      </c>
    </row>
    <row r="39" spans="1:6" s="3" customFormat="1" ht="11.25">
      <c r="A39" s="12"/>
      <c r="B39" s="12"/>
      <c r="C39" s="13"/>
      <c r="D39" s="12"/>
      <c r="E39" s="12"/>
      <c r="F39" s="14"/>
    </row>
    <row r="40" spans="1:6">
      <c r="A40" s="38" t="s">
        <v>20</v>
      </c>
      <c r="B40" s="38"/>
      <c r="C40" s="11" t="s">
        <v>15</v>
      </c>
    </row>
    <row r="41" spans="1:6" ht="15" customHeight="1">
      <c r="A41" s="31" t="s">
        <v>21</v>
      </c>
      <c r="B41" s="31"/>
      <c r="C41" s="31"/>
      <c r="D41" s="31"/>
      <c r="E41" s="31"/>
      <c r="F41" s="31"/>
    </row>
    <row r="42" spans="1:6">
      <c r="A42" s="15"/>
      <c r="B42" s="15"/>
    </row>
  </sheetData>
  <mergeCells count="8">
    <mergeCell ref="A41:F41"/>
    <mergeCell ref="A2:F2"/>
    <mergeCell ref="A1:F1"/>
    <mergeCell ref="A4:B4"/>
    <mergeCell ref="C4:F4"/>
    <mergeCell ref="A37:B37"/>
    <mergeCell ref="A40:B40"/>
    <mergeCell ref="A38:E38"/>
  </mergeCells>
  <conditionalFormatting sqref="C40">
    <cfRule type="cellIs" dxfId="2" priority="3" operator="equal">
      <formula>"Yes"</formula>
    </cfRule>
  </conditionalFormatting>
  <conditionalFormatting sqref="F37">
    <cfRule type="cellIs" dxfId="1" priority="2" operator="greaterThan">
      <formula>$AA$19</formula>
    </cfRule>
  </conditionalFormatting>
  <conditionalFormatting sqref="F38">
    <cfRule type="cellIs" dxfId="0" priority="1" operator="greaterThan">
      <formula>$AA$16</formula>
    </cfRule>
  </conditionalFormatting>
  <dataValidations count="2">
    <dataValidation type="list" allowBlank="1" showInputMessage="1" showErrorMessage="1" sqref="B7:B36" xr:uid="{67DC6554-1621-47A0-9498-DDBE216BB716}">
      <formula1>$AB$7:$AB$13</formula1>
    </dataValidation>
    <dataValidation type="list" allowBlank="1" showInputMessage="1" showErrorMessage="1" sqref="C40" xr:uid="{197BBDFA-3076-4C97-A71B-12F32F12E648}">
      <formula1>$AA$12:$AA$13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8c5a7e-5226-4728-af69-ac3a7351bd6f" xsi:nil="true"/>
    <Thumbnail xmlns="6252f021-4ec7-4863-9513-a3dd3934e940" xsi:nil="true"/>
    <_x0078_yt3 xmlns="6252f021-4ec7-4863-9513-a3dd3934e940">
      <UserInfo>
        <DisplayName/>
        <AccountId xsi:nil="true"/>
        <AccountType/>
      </UserInfo>
    </_x0078_yt3>
    <lcf76f155ced4ddcb4097134ff3c332f xmlns="6252f021-4ec7-4863-9513-a3dd3934e940">
      <Terms xmlns="http://schemas.microsoft.com/office/infopath/2007/PartnerControls"/>
    </lcf76f155ced4ddcb4097134ff3c332f>
    <Group xmlns="6252f021-4ec7-4863-9513-a3dd3934e9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287313DC589846A9959233267CA9A3" ma:contentTypeVersion="22" ma:contentTypeDescription="Create a new document." ma:contentTypeScope="" ma:versionID="a3ab60629269337baf0f16ab852b6fcd">
  <xsd:schema xmlns:xsd="http://www.w3.org/2001/XMLSchema" xmlns:xs="http://www.w3.org/2001/XMLSchema" xmlns:p="http://schemas.microsoft.com/office/2006/metadata/properties" xmlns:ns2="6252f021-4ec7-4863-9513-a3dd3934e940" xmlns:ns3="2d8c5a7e-5226-4728-af69-ac3a7351bd6f" targetNamespace="http://schemas.microsoft.com/office/2006/metadata/properties" ma:root="true" ma:fieldsID="ffd86dfd83a641845f5955bf51f51451" ns2:_="" ns3:_="">
    <xsd:import namespace="6252f021-4ec7-4863-9513-a3dd3934e940"/>
    <xsd:import namespace="2d8c5a7e-5226-4728-af69-ac3a7351bd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78_yt3" minOccurs="0"/>
                <xsd:element ref="ns2:MediaServiceOCR" minOccurs="0"/>
                <xsd:element ref="ns2:MediaServiceLocation" minOccurs="0"/>
                <xsd:element ref="ns2:Group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humbnai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2f021-4ec7-4863-9513-a3dd3934e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_x0078_yt3" ma:index="15" nillable="true" ma:displayName="Person or Group" ma:format="Dropdown" ma:hidden="true" ma:list="UserInfo" ma:SharePointGroup="0" ma:internalName="_x0078_yt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Group" ma:index="19" nillable="true" ma:displayName="Group" ma:format="Dropdown" ma:internalName="Grou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ilding Services"/>
                    <xsd:enumeration value="Capital Improvements"/>
                    <xsd:enumeration value="City Facilities"/>
                    <xsd:enumeration value="Code Enforcement"/>
                    <xsd:enumeration value="Engineering Services"/>
                    <xsd:enumeration value="Fire Services"/>
                    <xsd:enumeration value="Fleet Services"/>
                    <xsd:enumeration value="Greenways Maintenance"/>
                    <xsd:enumeration value="LPC"/>
                    <xsd:enumeration value="Operations"/>
                    <xsd:enumeration value="Parks Maintenance"/>
                    <xsd:enumeration value="Police Services"/>
                    <xsd:enumeration value="Recreation Services"/>
                    <xsd:enumeration value="Solid Waste"/>
                    <xsd:enumeration value="SWQ Program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7a5935-04d8-4f38-9239-50859e805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4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5a7e-5226-4728-af69-ac3a7351bd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b35c1864-f07e-488d-b0e4-b5490b6c9b72}" ma:internalName="TaxCatchAll" ma:showField="CatchAllData" ma:web="2d8c5a7e-5226-4728-af69-ac3a7351bd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8DC75-9FEA-4A79-8BBA-9E5A9D940F1F}"/>
</file>

<file path=customXml/itemProps2.xml><?xml version="1.0" encoding="utf-8"?>
<ds:datastoreItem xmlns:ds="http://schemas.openxmlformats.org/officeDocument/2006/customXml" ds:itemID="{55084C2F-6A94-4155-8E2E-1C63129648C4}"/>
</file>

<file path=customXml/itemProps3.xml><?xml version="1.0" encoding="utf-8"?>
<ds:datastoreItem xmlns:ds="http://schemas.openxmlformats.org/officeDocument/2006/customXml" ds:itemID="{3D80F151-C296-42BD-B94C-CF2E3A71C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Longmont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Tyler Dell</dc:creator>
  <cp:keywords/>
  <dc:description/>
  <cp:lastModifiedBy>Logan Garcia</cp:lastModifiedBy>
  <cp:revision/>
  <dcterms:created xsi:type="dcterms:W3CDTF">2025-01-02T21:38:44Z</dcterms:created>
  <dcterms:modified xsi:type="dcterms:W3CDTF">2026-02-13T22:00:21Z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0x010100CF287313DC589846A9959233267CA9A3</vt:lpwstr>
  </property>
  <property fmtid="{D5CDD505-2E9C-101B-9397-08002B2CF9AE}" pid="3" name="MediaServiceImageTags">
    <vt:lpwstr/>
  </property>
</Properties>
</file>